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DieseArbeitsmappe" defaultThemeVersion="124226"/>
  <mc:AlternateContent xmlns:mc="http://schemas.openxmlformats.org/markup-compatibility/2006">
    <mc:Choice Requires="x15">
      <x15ac:absPath xmlns:x15ac="http://schemas.microsoft.com/office/spreadsheetml/2010/11/ac" url="L:\1_Steuerungen\JetControl 440EXT\dokumentation_internet\Lizenzkonfigurator\"/>
    </mc:Choice>
  </mc:AlternateContent>
  <xr:revisionPtr revIDLastSave="0" documentId="13_ncr:1_{9DDE0F45-A2A3-4236-B0BE-14267012836C}" xr6:coauthVersionLast="47" xr6:coauthVersionMax="47" xr10:uidLastSave="{00000000-0000-0000-0000-000000000000}"/>
  <workbookProtection workbookAlgorithmName="SHA-512" workbookHashValue="Ey/cDkzSjOPXo+Hu10egdq9s7xH3P509uhg0f4A+8olSqJ2vwfRxhCSLF911vSOv6gAUmdgxc9wvXh5BlBuE4w==" workbookSaltValue="lUCLvAhM+8k+YFPZ8mSqFg==" workbookSpinCount="100000" lockStructure="1"/>
  <bookViews>
    <workbookView xWindow="-108" yWindow="-108" windowWidth="23256" windowHeight="11964" activeTab="1" xr2:uid="{00000000-000D-0000-FFFF-FFFF00000000}"/>
  </bookViews>
  <sheets>
    <sheet name="Info" sheetId="1" r:id="rId1"/>
    <sheet name="JC-440EXT" sheetId="2" r:id="rId2"/>
    <sheet name="text" sheetId="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2" l="1"/>
  <c r="H17" i="2"/>
  <c r="H26" i="2"/>
  <c r="H14" i="2"/>
  <c r="C29" i="2"/>
  <c r="B29" i="2"/>
  <c r="C13" i="2"/>
  <c r="H23" i="2"/>
  <c r="H24" i="2" l="1"/>
  <c r="H27" i="2" l="1"/>
  <c r="H25" i="2"/>
  <c r="B2" i="2"/>
  <c r="H13" i="2"/>
  <c r="G13" i="2"/>
  <c r="D13" i="2"/>
  <c r="B13" i="2"/>
  <c r="D14" i="2"/>
  <c r="H16" i="2"/>
  <c r="H15" i="2"/>
  <c r="H20" i="2"/>
  <c r="H21" i="2"/>
  <c r="H22" i="2"/>
  <c r="H19" i="2"/>
  <c r="B11" i="2"/>
  <c r="D16" i="2"/>
  <c r="D15" i="2"/>
  <c r="D17" i="2"/>
  <c r="D18" i="2"/>
  <c r="D20" i="2"/>
  <c r="D21" i="2"/>
  <c r="D22" i="2"/>
  <c r="D19" i="2"/>
  <c r="D24" i="2"/>
  <c r="D25" i="2"/>
  <c r="D27" i="2"/>
  <c r="D26" i="2"/>
</calcChain>
</file>

<file path=xl/sharedStrings.xml><?xml version="1.0" encoding="utf-8"?>
<sst xmlns="http://schemas.openxmlformats.org/spreadsheetml/2006/main" count="91" uniqueCount="89">
  <si>
    <t>Die Firma Jetter AG behält sich das Recht vor, Änderungen an Ihren Produkten vorzunehmen, die der technischen Weiterentwicklung dienen. Diese Änderungen werden nicht notwendigerweise in jedem Einzelfall dokumentiert.
Dieses Konfigurationstool und die darin enthaltenen Informationen wurden mit der gebotenen Sorgfalt zusammengestellt. Die Firma Jetter AG übernimmt jedoch keine Gewähr für Druckfehler oder andere Fehler oder daraus entstehende Schäden. 
Die in diesem Konfigurationstool genannten Marken und Produktnamen sind Warenzeichen oder eingetragene Warenzeichen der jeweiligen Titelhalter.</t>
  </si>
  <si>
    <t>Nr.</t>
  </si>
  <si>
    <t>Anzahl</t>
  </si>
  <si>
    <t>JC-440EXT</t>
  </si>
  <si>
    <t>JC-440 erweiterbar mit JCF4-Optionen</t>
  </si>
  <si>
    <t>JCF4-C_ETH_(PRIM)</t>
  </si>
  <si>
    <t>Ethernet frei programmierbar</t>
  </si>
  <si>
    <t>JCF4-C_ETHERCAT_MASTER</t>
  </si>
  <si>
    <t>JCF4-C_FTP_CLIENT</t>
  </si>
  <si>
    <t>JCF4-C_HTTP</t>
  </si>
  <si>
    <t>HTTP Server (Webserver)</t>
  </si>
  <si>
    <t>JCF4-C_MODBUS/TCP</t>
  </si>
  <si>
    <t>JCF4-C_MQTT</t>
  </si>
  <si>
    <t>MQTT Client</t>
  </si>
  <si>
    <t>JCF4-C_OPCUA_SERVER</t>
  </si>
  <si>
    <t>OPCUA Server</t>
  </si>
  <si>
    <t>JCF4-C_SMTP</t>
  </si>
  <si>
    <t>SMTP Client (E-Mail versenden)</t>
  </si>
  <si>
    <t>JCF4-M_AX</t>
  </si>
  <si>
    <t>JCF4-M_PATH</t>
  </si>
  <si>
    <t>JCF4-M_SV1</t>
  </si>
  <si>
    <t>JCF4-M_TECHNO</t>
  </si>
  <si>
    <t>Hinweise</t>
  </si>
  <si>
    <t>Konfiguration der JCF-Optionen für die JC-440EXT</t>
  </si>
  <si>
    <t>1 physikalische Achse (inkl. PtP Funktion)</t>
  </si>
  <si>
    <t>Artikel</t>
  </si>
  <si>
    <t>Beschreibung</t>
  </si>
  <si>
    <t>JCF-Lizenzkonfigurator</t>
  </si>
  <si>
    <t>Deutsch</t>
  </si>
  <si>
    <t>Bitte geben Sie 0 oder 1 ein</t>
  </si>
  <si>
    <t>Please enter 0 or 1</t>
  </si>
  <si>
    <t>JC-440 extensible with JCF4 options</t>
  </si>
  <si>
    <r>
      <t>EtherCAT</t>
    </r>
    <r>
      <rPr>
        <sz val="11"/>
        <color theme="1"/>
        <rFont val="Arial"/>
        <family val="2"/>
      </rPr>
      <t>®</t>
    </r>
    <r>
      <rPr>
        <sz val="11"/>
        <color theme="1"/>
        <rFont val="Calibri"/>
        <family val="2"/>
      </rPr>
      <t xml:space="preserve"> Master for JX3-BN-EC and JM-1000/3000</t>
    </r>
  </si>
  <si>
    <r>
      <t>EtherCAT</t>
    </r>
    <r>
      <rPr>
        <sz val="11"/>
        <color theme="1"/>
        <rFont val="Arial"/>
        <family val="2"/>
      </rPr>
      <t>®</t>
    </r>
    <r>
      <rPr>
        <sz val="11"/>
        <color theme="1"/>
        <rFont val="Calibri"/>
        <family val="2"/>
      </rPr>
      <t xml:space="preserve"> Master für JX3-BN-EC und JM-1000/3000</t>
    </r>
  </si>
  <si>
    <t>HTTP server (webserver)</t>
  </si>
  <si>
    <t>MODBUS/TCP client + server</t>
  </si>
  <si>
    <t>MQTT client</t>
  </si>
  <si>
    <t>OPCUA server</t>
  </si>
  <si>
    <t>1 physical axis (incl. PtP function)</t>
  </si>
  <si>
    <t>MCX path groups</t>
  </si>
  <si>
    <t>MCX techno groups</t>
  </si>
  <si>
    <t>MCX Bahnverbunde</t>
  </si>
  <si>
    <t>MCX Technoverbunde</t>
  </si>
  <si>
    <t>Configuration of the JCF options for the JC-440EXT controller</t>
  </si>
  <si>
    <t>English</t>
  </si>
  <si>
    <t>Item no.</t>
  </si>
  <si>
    <t>Item name</t>
  </si>
  <si>
    <t>Description</t>
  </si>
  <si>
    <t>Hints</t>
  </si>
  <si>
    <t>Quantity</t>
  </si>
  <si>
    <t xml:space="preserve">A busmaster is neccessary (e.g. EtherCAT) </t>
  </si>
  <si>
    <t xml:space="preserve">Es fehlt ein Busmaster (z.B. EtherCAT) für die Achsen </t>
  </si>
  <si>
    <t>JetControl JC-440EXT</t>
  </si>
  <si>
    <t xml:space="preserve">Benutzung der Ausfüllfunktion von Zellen und copy+paste
</t>
  </si>
  <si>
    <t>Simple software positioning function for 16 axes with JX3-IO modules</t>
  </si>
  <si>
    <t>SMTP client (sending E-Mails)</t>
  </si>
  <si>
    <t>Ethernet, free programmable</t>
  </si>
  <si>
    <t>Einfache Software Pos.Fkt. bis 16 Achsen über JX3-IO-Module</t>
  </si>
  <si>
    <t>MODBUS/TCP Client + Server</t>
  </si>
  <si>
    <t>FTP client for file transfer with STX program</t>
  </si>
  <si>
    <t>FTP Client für Dateiversand durch STX-Programm</t>
  </si>
  <si>
    <t xml:space="preserve"> JCF license configurator</t>
  </si>
  <si>
    <r>
      <rPr>
        <b/>
        <sz val="16"/>
        <color theme="4" tint="-0.249977111117893"/>
        <rFont val="Arial"/>
        <family val="2"/>
      </rPr>
      <t>JCF license configurator</t>
    </r>
    <r>
      <rPr>
        <sz val="12"/>
        <rFont val="Arial"/>
        <family val="2"/>
      </rPr>
      <t xml:space="preserve">
Jetter AG reserves the right to make alterations to its products in the interest of technical progress. These alterations need not to be documented in every single case. 
This tool and the information contained herein have been compiled with due diligence. Jetter AG shall not be liable for errors contained herein or for incidental or consequential damage in connection with the furnishing, performance, or use of this material. 
The brand names and product names used in this tool are trade marks or registered trade marks of the respective title owner.</t>
    </r>
  </si>
  <si>
    <r>
      <rPr>
        <b/>
        <sz val="16"/>
        <color theme="3"/>
        <rFont val="Calibri"/>
        <family val="2"/>
        <scheme val="minor"/>
      </rPr>
      <t>Using the cell filling function and "copy+paste"</t>
    </r>
    <r>
      <rPr>
        <sz val="11"/>
        <color theme="1"/>
        <rFont val="Calibri"/>
        <family val="2"/>
        <scheme val="minor"/>
      </rPr>
      <t xml:space="preserve">
If you use the EXCEL cell fillng function or copy + paste then please only paste the values, not the formats.
Otherwise, the fomules in the target cells will be overwritten.</t>
    </r>
  </si>
  <si>
    <t>Bitte geben Sie einen  Wert zwischen 0 und 24 ein.</t>
  </si>
  <si>
    <t>Please enter a value between 0 and 24</t>
  </si>
  <si>
    <t>&lt;= Sprache
&lt;= Select language</t>
  </si>
  <si>
    <t xml:space="preserve">Für einen MCX Bahnverbund werden mindestens 2 Achsen benötigt </t>
  </si>
  <si>
    <t>Code</t>
  </si>
  <si>
    <t>ECM</t>
  </si>
  <si>
    <t>FTC</t>
  </si>
  <si>
    <t>HTT</t>
  </si>
  <si>
    <t>SMT</t>
  </si>
  <si>
    <t>MOD</t>
  </si>
  <si>
    <t>MQT</t>
  </si>
  <si>
    <t>OPS</t>
  </si>
  <si>
    <t>AXS</t>
  </si>
  <si>
    <t>PAT</t>
  </si>
  <si>
    <t>TEC</t>
  </si>
  <si>
    <t>SV1</t>
  </si>
  <si>
    <t>JCF4-C_OPCUA_CLIENT</t>
  </si>
  <si>
    <t>OPCUA Client</t>
  </si>
  <si>
    <t>OPC</t>
  </si>
  <si>
    <t>ID</t>
  </si>
  <si>
    <t>ETP</t>
  </si>
  <si>
    <t>Artikelbezeichnung</t>
  </si>
  <si>
    <t>Item description</t>
  </si>
  <si>
    <t>At least 2 axes are required for an MCX path axes group</t>
  </si>
  <si>
    <t>1.04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</si>
</sst>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name val="Arial"/>
      <family val="2"/>
    </font>
    <font>
      <b/>
      <sz val="10"/>
      <name val="Arial"/>
      <family val="2"/>
    </font>
    <font>
      <sz val="12"/>
      <name val="Arial"/>
      <family val="2"/>
    </font>
    <font>
      <b/>
      <sz val="10"/>
      <color theme="0"/>
      <name val="Arial"/>
      <family val="2"/>
    </font>
    <font>
      <b/>
      <sz val="10"/>
      <color rgb="FF00529B"/>
      <name val="Arial"/>
      <family val="2"/>
    </font>
    <font>
      <b/>
      <sz val="16"/>
      <color rgb="FF00529B"/>
      <name val="Arial"/>
      <family val="2"/>
    </font>
    <font>
      <sz val="11"/>
      <color theme="1"/>
      <name val="Arial"/>
      <family val="2"/>
    </font>
    <font>
      <sz val="11"/>
      <color theme="1"/>
      <name val="Calibri"/>
      <family val="2"/>
    </font>
    <font>
      <b/>
      <sz val="16"/>
      <color theme="1"/>
      <name val="Calibri"/>
      <family val="2"/>
      <scheme val="minor"/>
    </font>
    <font>
      <b/>
      <sz val="16"/>
      <color theme="3"/>
      <name val="Calibri"/>
      <family val="2"/>
      <scheme val="minor"/>
    </font>
    <font>
      <b/>
      <sz val="16"/>
      <color theme="4" tint="-0.249977111117893"/>
      <name val="Arial"/>
      <family val="2"/>
    </font>
    <font>
      <b/>
      <sz val="14"/>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rgb="FF00529B"/>
        <bgColor indexed="64"/>
      </patternFill>
    </fill>
    <fill>
      <patternFill patternType="solid">
        <fgColor theme="3" tint="0.79998168889431442"/>
        <bgColor indexed="64"/>
      </patternFill>
    </fill>
  </fills>
  <borders count="13">
    <border>
      <left/>
      <right/>
      <top/>
      <bottom/>
      <diagonal/>
    </border>
    <border>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48">
    <xf numFmtId="0" fontId="0" fillId="0" borderId="0" xfId="0"/>
    <xf numFmtId="0" fontId="0" fillId="0" borderId="0" xfId="0"/>
    <xf numFmtId="0" fontId="0" fillId="0" borderId="0" xfId="0" applyAlignment="1">
      <alignment horizontal="left"/>
    </xf>
    <xf numFmtId="0" fontId="0" fillId="4" borderId="5" xfId="0" applyFill="1" applyBorder="1"/>
    <xf numFmtId="0" fontId="0" fillId="4" borderId="3" xfId="0" applyFill="1" applyBorder="1"/>
    <xf numFmtId="0" fontId="0" fillId="0" borderId="2" xfId="0" applyBorder="1" applyAlignment="1">
      <alignment horizontal="left"/>
    </xf>
    <xf numFmtId="0" fontId="0" fillId="0" borderId="0" xfId="0" applyBorder="1"/>
    <xf numFmtId="0" fontId="0" fillId="0" borderId="9" xfId="0" applyBorder="1" applyAlignment="1">
      <alignment horizontal="left"/>
    </xf>
    <xf numFmtId="0" fontId="0" fillId="0" borderId="0" xfId="0" applyBorder="1"/>
    <xf numFmtId="0" fontId="0" fillId="0" borderId="0" xfId="0" applyFill="1" applyBorder="1"/>
    <xf numFmtId="0" fontId="0" fillId="0" borderId="10" xfId="0" applyBorder="1"/>
    <xf numFmtId="0" fontId="9" fillId="0" borderId="0" xfId="0" applyFont="1"/>
    <xf numFmtId="0" fontId="0" fillId="0" borderId="12" xfId="0" applyBorder="1"/>
    <xf numFmtId="0" fontId="0" fillId="0" borderId="12" xfId="0" applyBorder="1" applyAlignment="1">
      <alignment horizontal="left" vertical="center" wrapText="1"/>
    </xf>
    <xf numFmtId="0" fontId="3" fillId="2" borderId="12" xfId="1" applyFont="1" applyFill="1" applyBorder="1" applyAlignment="1">
      <alignment vertical="center" wrapText="1"/>
    </xf>
    <xf numFmtId="0" fontId="6" fillId="2" borderId="12" xfId="1" applyFont="1" applyFill="1" applyBorder="1" applyAlignment="1">
      <alignment horizontal="left" vertical="center" wrapText="1" shrinkToFit="1"/>
    </xf>
    <xf numFmtId="0" fontId="12" fillId="0" borderId="0" xfId="0" applyFont="1" applyAlignment="1">
      <alignment wrapText="1"/>
    </xf>
    <xf numFmtId="0" fontId="0" fillId="0" borderId="10" xfId="0" applyBorder="1"/>
    <xf numFmtId="0" fontId="0" fillId="0" borderId="0" xfId="0" applyBorder="1"/>
    <xf numFmtId="0" fontId="0" fillId="4" borderId="3" xfId="0" applyFill="1" applyBorder="1" applyAlignment="1">
      <alignment horizontal="center"/>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4" borderId="3" xfId="0" applyFill="1" applyBorder="1" applyProtection="1">
      <protection hidden="1"/>
    </xf>
    <xf numFmtId="0" fontId="0" fillId="0" borderId="0" xfId="0" applyBorder="1" applyProtection="1">
      <protection hidden="1"/>
    </xf>
    <xf numFmtId="0" fontId="0" fillId="0" borderId="10" xfId="0" applyBorder="1" applyProtection="1">
      <protection hidden="1"/>
    </xf>
    <xf numFmtId="0" fontId="0" fillId="0" borderId="0" xfId="0" applyProtection="1">
      <protection hidden="1"/>
    </xf>
    <xf numFmtId="0" fontId="5" fillId="2" borderId="6" xfId="1" applyFont="1" applyFill="1" applyBorder="1" applyAlignment="1" applyProtection="1">
      <alignment horizontal="left" vertical="center" shrinkToFit="1"/>
      <protection hidden="1"/>
    </xf>
    <xf numFmtId="49" fontId="5" fillId="2" borderId="7" xfId="1" applyNumberFormat="1" applyFont="1" applyFill="1" applyBorder="1" applyAlignment="1" applyProtection="1">
      <alignment horizontal="left" vertical="center" shrinkToFit="1"/>
      <protection hidden="1"/>
    </xf>
    <xf numFmtId="0" fontId="1" fillId="0" borderId="7" xfId="1" applyBorder="1" applyAlignment="1" applyProtection="1">
      <alignment horizontal="center"/>
      <protection hidden="1"/>
    </xf>
    <xf numFmtId="0" fontId="1" fillId="2" borderId="7" xfId="1" applyFill="1" applyBorder="1" applyAlignment="1" applyProtection="1">
      <alignment horizontal="center"/>
      <protection hidden="1"/>
    </xf>
    <xf numFmtId="49" fontId="2" fillId="2" borderId="8" xfId="1" applyNumberFormat="1" applyFont="1" applyFill="1" applyBorder="1" applyAlignment="1" applyProtection="1">
      <alignment horizontal="center" vertical="center"/>
      <protection hidden="1"/>
    </xf>
    <xf numFmtId="0" fontId="1" fillId="2" borderId="8" xfId="1" applyFill="1" applyBorder="1" applyAlignment="1" applyProtection="1">
      <alignment horizontal="center"/>
      <protection hidden="1"/>
    </xf>
    <xf numFmtId="0" fontId="1" fillId="0" borderId="8" xfId="1" applyBorder="1" applyProtection="1">
      <protection hidden="1"/>
    </xf>
    <xf numFmtId="0" fontId="1" fillId="2" borderId="2" xfId="1" applyFill="1" applyBorder="1" applyAlignment="1" applyProtection="1">
      <protection hidden="1"/>
    </xf>
    <xf numFmtId="0" fontId="1" fillId="2" borderId="0" xfId="1" applyFill="1" applyBorder="1" applyAlignment="1" applyProtection="1">
      <protection hidden="1"/>
    </xf>
    <xf numFmtId="0" fontId="1" fillId="2" borderId="1" xfId="1" applyFill="1" applyBorder="1" applyAlignment="1" applyProtection="1">
      <protection hidden="1"/>
    </xf>
    <xf numFmtId="0" fontId="1" fillId="2" borderId="0" xfId="1" applyFill="1" applyBorder="1" applyAlignment="1" applyProtection="1">
      <alignment horizontal="center"/>
      <protection hidden="1"/>
    </xf>
    <xf numFmtId="0" fontId="1" fillId="2" borderId="1" xfId="1" applyFill="1" applyBorder="1" applyAlignment="1" applyProtection="1">
      <alignment horizontal="center"/>
      <protection hidden="1"/>
    </xf>
    <xf numFmtId="0" fontId="1" fillId="0" borderId="0" xfId="1" applyProtection="1">
      <protection hidden="1"/>
    </xf>
    <xf numFmtId="0" fontId="4" fillId="3" borderId="6" xfId="1" applyFont="1" applyFill="1" applyBorder="1" applyAlignment="1" applyProtection="1">
      <alignment horizontal="center"/>
      <protection hidden="1"/>
    </xf>
    <xf numFmtId="0" fontId="4" fillId="3" borderId="7" xfId="1" applyFont="1" applyFill="1" applyBorder="1" applyAlignment="1" applyProtection="1">
      <alignment horizontal="center"/>
      <protection hidden="1"/>
    </xf>
    <xf numFmtId="0" fontId="4" fillId="3" borderId="8" xfId="1" applyFont="1" applyFill="1" applyBorder="1" applyAlignment="1" applyProtection="1">
      <alignment horizontal="center"/>
      <protection hidden="1"/>
    </xf>
    <xf numFmtId="0" fontId="0" fillId="4" borderId="3" xfId="0" applyFill="1" applyBorder="1" applyAlignment="1">
      <alignment horizontal="center"/>
    </xf>
    <xf numFmtId="0" fontId="0" fillId="4" borderId="4" xfId="0" applyFill="1" applyBorder="1" applyAlignment="1">
      <alignment horizontal="center"/>
    </xf>
    <xf numFmtId="0" fontId="0" fillId="0" borderId="0" xfId="0" applyBorder="1" applyProtection="1">
      <protection hidden="1"/>
    </xf>
    <xf numFmtId="0" fontId="0" fillId="0" borderId="1" xfId="0" applyBorder="1" applyProtection="1">
      <protection hidden="1"/>
    </xf>
    <xf numFmtId="0" fontId="0" fillId="0" borderId="10" xfId="0" applyBorder="1" applyProtection="1">
      <protection hidden="1"/>
    </xf>
    <xf numFmtId="0" fontId="0" fillId="0" borderId="11" xfId="0" applyBorder="1" applyProtection="1">
      <protection hidden="1"/>
    </xf>
  </cellXfs>
  <cellStyles count="2">
    <cellStyle name="Standard" xfId="0" builtinId="0"/>
    <cellStyle name="Standard 2" xfId="1" xr:uid="{00000000-0005-0000-0000-000001000000}"/>
  </cellStyles>
  <dxfs count="6">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742950</xdr:colOff>
      <xdr:row>1</xdr:row>
      <xdr:rowOff>161925</xdr:rowOff>
    </xdr:from>
    <xdr:to>
      <xdr:col>2</xdr:col>
      <xdr:colOff>3933426</xdr:colOff>
      <xdr:row>1</xdr:row>
      <xdr:rowOff>1609544</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7905750" y="942975"/>
          <a:ext cx="3190476" cy="1447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1276350</xdr:colOff>
      <xdr:row>1</xdr:row>
      <xdr:rowOff>104775</xdr:rowOff>
    </xdr:from>
    <xdr:to>
      <xdr:col>3</xdr:col>
      <xdr:colOff>2611755</xdr:colOff>
      <xdr:row>1</xdr:row>
      <xdr:rowOff>1019175</xdr:rowOff>
    </xdr:to>
    <xdr:pic>
      <xdr:nvPicPr>
        <xdr:cNvPr id="2" name="Grafik 4">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104775"/>
          <a:ext cx="304038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714375</xdr:colOff>
      <xdr:row>1</xdr:row>
      <xdr:rowOff>79767</xdr:rowOff>
    </xdr:from>
    <xdr:to>
      <xdr:col>8</xdr:col>
      <xdr:colOff>1504950</xdr:colOff>
      <xdr:row>1</xdr:row>
      <xdr:rowOff>1006167</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0619" t="4467" r="20876" b="4123"/>
        <a:stretch/>
      </xdr:blipFill>
      <xdr:spPr>
        <a:xfrm>
          <a:off x="7267575" y="279792"/>
          <a:ext cx="790575" cy="9264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C3"/>
  <sheetViews>
    <sheetView zoomScale="85" zoomScaleNormal="85" workbookViewId="0">
      <selection activeCell="A3" sqref="A3"/>
    </sheetView>
  </sheetViews>
  <sheetFormatPr baseColWidth="10" defaultRowHeight="14.4" x14ac:dyDescent="0.3"/>
  <cols>
    <col min="1" max="1" width="96" customWidth="1"/>
    <col min="3" max="3" width="78.5546875" customWidth="1"/>
  </cols>
  <sheetData>
    <row r="1" spans="1:3" ht="63.6" thickBot="1" x14ac:dyDescent="0.35">
      <c r="A1" s="15" t="s">
        <v>27</v>
      </c>
      <c r="C1" s="15" t="s">
        <v>53</v>
      </c>
    </row>
    <row r="2" spans="1:3" ht="133.5" customHeight="1" thickBot="1" x14ac:dyDescent="0.35">
      <c r="A2" s="14" t="s">
        <v>0</v>
      </c>
      <c r="C2" s="12"/>
    </row>
    <row r="3" spans="1:3" ht="155.25" customHeight="1" thickBot="1" x14ac:dyDescent="0.3">
      <c r="A3" s="15" t="s">
        <v>62</v>
      </c>
      <c r="C3" s="13" t="s">
        <v>63</v>
      </c>
    </row>
  </sheetData>
  <sheetProtection password="9CF0" sheet="1" objects="1" scenarios="1"/>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K34"/>
  <sheetViews>
    <sheetView tabSelected="1" zoomScale="85" zoomScaleNormal="85" workbookViewId="0">
      <selection activeCell="G14" sqref="G14"/>
    </sheetView>
  </sheetViews>
  <sheetFormatPr baseColWidth="10" defaultRowHeight="14.4" x14ac:dyDescent="0.3"/>
  <cols>
    <col min="2" max="2" width="22.5546875" customWidth="1"/>
    <col min="3" max="3" width="25.5546875" customWidth="1"/>
    <col min="4" max="4" width="53.21875" customWidth="1"/>
    <col min="5" max="5" width="8.109375" hidden="1" customWidth="1"/>
    <col min="6" max="6" width="7.109375" hidden="1" customWidth="1"/>
    <col min="7" max="7" width="12.5546875" customWidth="1"/>
    <col min="8" max="8" width="15" customWidth="1"/>
    <col min="9" max="9" width="33.33203125" bestFit="1" customWidth="1"/>
  </cols>
  <sheetData>
    <row r="1" spans="1:11" s="1" customFormat="1" ht="39" customHeight="1" thickBot="1" x14ac:dyDescent="0.4">
      <c r="A1"/>
      <c r="B1" s="11" t="s">
        <v>28</v>
      </c>
      <c r="C1" s="16" t="s">
        <v>66</v>
      </c>
    </row>
    <row r="2" spans="1:11" s="1" customFormat="1" ht="81.75" customHeight="1" thickBot="1" x14ac:dyDescent="0.3">
      <c r="B2" s="26" t="str">
        <f>IF($B$1="Deutsch",text!A22,text!B22)</f>
        <v>JCF-Lizenzkonfigurator</v>
      </c>
      <c r="C2" s="27" t="s">
        <v>88</v>
      </c>
      <c r="D2" s="28"/>
      <c r="E2" s="29"/>
      <c r="F2" s="30"/>
      <c r="G2" s="29"/>
      <c r="H2" s="31"/>
      <c r="I2" s="32"/>
    </row>
    <row r="3" spans="1:11" s="1" customFormat="1" ht="15.75" thickBot="1" x14ac:dyDescent="0.3">
      <c r="A3"/>
      <c r="B3" s="39" t="s">
        <v>52</v>
      </c>
      <c r="C3" s="40"/>
      <c r="D3" s="40"/>
      <c r="E3" s="40"/>
      <c r="F3" s="40"/>
      <c r="G3" s="40"/>
      <c r="H3" s="40"/>
      <c r="I3" s="41"/>
    </row>
    <row r="4" spans="1:11" s="1" customFormat="1" ht="9.75" customHeight="1" thickBot="1" x14ac:dyDescent="0.3">
      <c r="A4"/>
      <c r="B4" s="33"/>
      <c r="C4" s="34"/>
      <c r="D4" s="34"/>
      <c r="E4" s="34"/>
      <c r="F4" s="35"/>
      <c r="G4" s="36"/>
      <c r="H4" s="37"/>
      <c r="I4" s="38"/>
    </row>
    <row r="5" spans="1:11" s="1" customFormat="1" ht="15" hidden="1" customHeight="1" x14ac:dyDescent="0.25">
      <c r="A5"/>
      <c r="B5" s="33"/>
      <c r="C5" s="34"/>
      <c r="D5" s="34"/>
      <c r="E5" s="34"/>
      <c r="F5" s="35"/>
      <c r="G5" s="36"/>
      <c r="H5" s="37"/>
      <c r="I5" s="38"/>
    </row>
    <row r="6" spans="1:11" s="1" customFormat="1" ht="15" hidden="1" customHeight="1" x14ac:dyDescent="0.25">
      <c r="A6"/>
      <c r="B6" s="33"/>
      <c r="C6" s="34"/>
      <c r="D6" s="34"/>
      <c r="E6" s="34"/>
      <c r="F6" s="35"/>
      <c r="G6" s="36"/>
      <c r="H6" s="37"/>
      <c r="I6" s="38"/>
    </row>
    <row r="7" spans="1:11" s="1" customFormat="1" ht="15" hidden="1" customHeight="1" x14ac:dyDescent="0.25">
      <c r="A7"/>
      <c r="B7" s="33"/>
      <c r="C7" s="34"/>
      <c r="D7" s="34"/>
      <c r="E7" s="34"/>
      <c r="F7" s="35"/>
      <c r="G7" s="36"/>
      <c r="H7" s="37"/>
      <c r="I7" s="38"/>
    </row>
    <row r="8" spans="1:11" s="1" customFormat="1" ht="15" hidden="1" customHeight="1" x14ac:dyDescent="0.25">
      <c r="A8"/>
      <c r="B8" s="33"/>
      <c r="C8" s="34"/>
      <c r="D8" s="34"/>
      <c r="E8" s="34"/>
      <c r="F8" s="35"/>
      <c r="G8" s="36"/>
      <c r="H8" s="37"/>
      <c r="I8" s="38"/>
    </row>
    <row r="9" spans="1:11" s="1" customFormat="1" ht="15" hidden="1" customHeight="1" x14ac:dyDescent="0.25">
      <c r="A9"/>
      <c r="B9" s="33"/>
      <c r="C9" s="34"/>
      <c r="D9" s="34"/>
      <c r="E9" s="34"/>
      <c r="F9" s="35"/>
      <c r="G9" s="36"/>
      <c r="H9" s="37"/>
      <c r="I9" s="38"/>
    </row>
    <row r="10" spans="1:11" s="1" customFormat="1" ht="15" hidden="1" customHeight="1" x14ac:dyDescent="0.25">
      <c r="A10"/>
      <c r="B10" s="33"/>
      <c r="C10" s="34"/>
      <c r="D10" s="34"/>
      <c r="E10" s="34"/>
      <c r="F10" s="35"/>
      <c r="G10" s="36"/>
      <c r="H10" s="37"/>
      <c r="I10" s="38"/>
    </row>
    <row r="11" spans="1:11" s="1" customFormat="1" ht="15.75" thickBot="1" x14ac:dyDescent="0.3">
      <c r="A11"/>
      <c r="B11" s="39" t="str">
        <f>IF($B$1="Deutsch",text!A16,text!B16)</f>
        <v>Konfiguration der JCF-Optionen für die JC-440EXT</v>
      </c>
      <c r="C11" s="40"/>
      <c r="D11" s="40"/>
      <c r="E11" s="40"/>
      <c r="F11" s="40"/>
      <c r="G11" s="40"/>
      <c r="H11" s="40"/>
      <c r="I11" s="41"/>
    </row>
    <row r="12" spans="1:11" s="1" customFormat="1" ht="15" thickBot="1" x14ac:dyDescent="0.35">
      <c r="A12"/>
      <c r="B12" s="25"/>
      <c r="C12" s="25"/>
      <c r="D12" s="25"/>
      <c r="E12" s="25"/>
      <c r="F12" s="25"/>
      <c r="G12" s="25"/>
      <c r="H12" s="25"/>
      <c r="I12" s="25"/>
    </row>
    <row r="13" spans="1:11" ht="18" customHeight="1" x14ac:dyDescent="0.3">
      <c r="B13" s="3" t="str">
        <f>IF($B$1="Deutsch",text!A17,text!B17)</f>
        <v>Nr.</v>
      </c>
      <c r="C13" s="4" t="str">
        <f>IF($B$1="Deutsch",text!A18,text!B18)</f>
        <v>Artikel</v>
      </c>
      <c r="D13" s="22" t="str">
        <f>IF($B$1="Deutsch",text!A19,text!B19)</f>
        <v>Beschreibung</v>
      </c>
      <c r="E13" s="4" t="s">
        <v>68</v>
      </c>
      <c r="F13" s="4" t="s">
        <v>83</v>
      </c>
      <c r="G13" s="19" t="str">
        <f>IF($B$1="Deutsch",text!A20,text!B20)</f>
        <v>Anzahl</v>
      </c>
      <c r="H13" s="42" t="str">
        <f>IF($B$1="Deutsch",text!A21,text!B21)</f>
        <v>Hinweise</v>
      </c>
      <c r="I13" s="42"/>
      <c r="J13" s="42"/>
      <c r="K13" s="43"/>
    </row>
    <row r="14" spans="1:11" x14ac:dyDescent="0.3">
      <c r="B14" s="5">
        <v>10001740</v>
      </c>
      <c r="C14" s="8" t="s">
        <v>3</v>
      </c>
      <c r="D14" s="23" t="str">
        <f>IF($B$1="Deutsch",text!A3,text!B3)</f>
        <v>JC-440 erweiterbar mit JCF4-Optionen</v>
      </c>
      <c r="E14" s="18"/>
      <c r="F14" s="18"/>
      <c r="G14" s="20">
        <v>1</v>
      </c>
      <c r="H14" s="44" t="str">
        <f>IF(OR(G14&gt;1,G14&lt;0),IF($B$1="Deutsch",text!$A$2,text!$B$2),"")</f>
        <v/>
      </c>
      <c r="I14" s="44"/>
      <c r="J14" s="44"/>
      <c r="K14" s="45"/>
    </row>
    <row r="15" spans="1:11" x14ac:dyDescent="0.3">
      <c r="B15" s="5">
        <v>10001744</v>
      </c>
      <c r="C15" s="8" t="s">
        <v>7</v>
      </c>
      <c r="D15" s="23" t="str">
        <f>IF($B$1="Deutsch",text!A5,text!B5)</f>
        <v>EtherCAT® Master für JX3-BN-EC und JM-1000/3000</v>
      </c>
      <c r="E15" s="18" t="s">
        <v>69</v>
      </c>
      <c r="F15" s="18">
        <v>5</v>
      </c>
      <c r="G15" s="20">
        <v>0</v>
      </c>
      <c r="H15" s="44" t="str">
        <f>IF(OR(G15&gt;1,G15&lt;0),IF($B$1="Deutsch",text!$A$2,text!$B$2),"")</f>
        <v/>
      </c>
      <c r="I15" s="44"/>
      <c r="J15" s="44"/>
      <c r="K15" s="45"/>
    </row>
    <row r="16" spans="1:11" x14ac:dyDescent="0.3">
      <c r="B16" s="5">
        <v>10001752</v>
      </c>
      <c r="C16" s="8" t="s">
        <v>5</v>
      </c>
      <c r="D16" s="23" t="str">
        <f>IF($B$1="Deutsch",text!A4,text!B4)</f>
        <v>Ethernet frei programmierbar</v>
      </c>
      <c r="E16" s="18" t="s">
        <v>84</v>
      </c>
      <c r="F16" s="18">
        <v>13</v>
      </c>
      <c r="G16" s="20">
        <v>0</v>
      </c>
      <c r="H16" s="44" t="str">
        <f>IF(OR(G16&gt;1,G16&lt;0),IF($B$1="Deutsch",text!$A$2,text!$B$2),"")</f>
        <v/>
      </c>
      <c r="I16" s="44"/>
      <c r="J16" s="44"/>
      <c r="K16" s="45"/>
    </row>
    <row r="17" spans="2:11" x14ac:dyDescent="0.3">
      <c r="B17" s="5">
        <v>10001751</v>
      </c>
      <c r="C17" s="8" t="s">
        <v>8</v>
      </c>
      <c r="D17" s="23" t="str">
        <f>IF($B$1="Deutsch",text!A6,text!B6)</f>
        <v>FTP Client für Dateiversand durch STX-Programm</v>
      </c>
      <c r="E17" s="9" t="s">
        <v>70</v>
      </c>
      <c r="F17" s="9">
        <v>12</v>
      </c>
      <c r="G17" s="20">
        <v>0</v>
      </c>
      <c r="H17" s="44" t="str">
        <f>IF(OR(G17&gt;1,G17&lt;0),IF($B$1="Deutsch",text!$A$2,text!$B$2),"")</f>
        <v/>
      </c>
      <c r="I17" s="44"/>
      <c r="J17" s="44"/>
      <c r="K17" s="45"/>
    </row>
    <row r="18" spans="2:11" x14ac:dyDescent="0.3">
      <c r="B18" s="5">
        <v>10001749</v>
      </c>
      <c r="C18" s="8" t="s">
        <v>9</v>
      </c>
      <c r="D18" s="23" t="str">
        <f>IF($B$1="Deutsch",text!A7,text!B7)</f>
        <v>HTTP Server (Webserver)</v>
      </c>
      <c r="E18" s="9" t="s">
        <v>71</v>
      </c>
      <c r="F18" s="9">
        <v>10</v>
      </c>
      <c r="G18" s="20">
        <v>0</v>
      </c>
      <c r="H18" s="44" t="str">
        <f>IF(OR(G18&gt;1,G18&lt;0),IF($B$1="Deutsch",text!$A$2,text!$B$2),"")</f>
        <v/>
      </c>
      <c r="I18" s="44"/>
      <c r="J18" s="44"/>
      <c r="K18" s="45"/>
    </row>
    <row r="19" spans="2:11" x14ac:dyDescent="0.3">
      <c r="B19" s="5">
        <v>10001750</v>
      </c>
      <c r="C19" s="8" t="s">
        <v>16</v>
      </c>
      <c r="D19" s="23" t="str">
        <f>IF($B$1="Deutsch",text!A11,text!B11)</f>
        <v>SMTP Client (E-Mail versenden)</v>
      </c>
      <c r="E19" s="9" t="s">
        <v>72</v>
      </c>
      <c r="F19" s="9">
        <v>11</v>
      </c>
      <c r="G19" s="20">
        <v>0</v>
      </c>
      <c r="H19" s="44" t="str">
        <f>IF(OR(G19&gt;1,G19&lt;0),IF($B$1="Deutsch",text!$A$2,text!$B$2),"")</f>
        <v/>
      </c>
      <c r="I19" s="44"/>
      <c r="J19" s="44"/>
      <c r="K19" s="45"/>
    </row>
    <row r="20" spans="2:11" x14ac:dyDescent="0.3">
      <c r="B20" s="5">
        <v>10001748</v>
      </c>
      <c r="C20" s="8" t="s">
        <v>11</v>
      </c>
      <c r="D20" s="23" t="str">
        <f>IF($B$1="Deutsch",text!A8,text!B8)</f>
        <v>MODBUS/TCP Client + Server</v>
      </c>
      <c r="E20" s="9" t="s">
        <v>73</v>
      </c>
      <c r="F20" s="9">
        <v>9</v>
      </c>
      <c r="G20" s="20">
        <v>0</v>
      </c>
      <c r="H20" s="44" t="str">
        <f>IF(OR(G20&gt;1,G20&lt;0),IF($B$1="Deutsch",text!$A$2,text!$B$2),"")</f>
        <v/>
      </c>
      <c r="I20" s="44"/>
      <c r="J20" s="44"/>
      <c r="K20" s="45"/>
    </row>
    <row r="21" spans="2:11" x14ac:dyDescent="0.3">
      <c r="B21" s="5">
        <v>10001753</v>
      </c>
      <c r="C21" s="8" t="s">
        <v>12</v>
      </c>
      <c r="D21" s="23" t="str">
        <f>IF($B$1="Deutsch",text!A9,text!B9)</f>
        <v>MQTT Client</v>
      </c>
      <c r="E21" s="9" t="s">
        <v>74</v>
      </c>
      <c r="F21" s="9">
        <v>14</v>
      </c>
      <c r="G21" s="20">
        <v>0</v>
      </c>
      <c r="H21" s="44" t="str">
        <f>IF(OR(G21&gt;1,G21&lt;0),IF($B$1="Deutsch",text!$A$2,text!$B$2),"")</f>
        <v/>
      </c>
      <c r="I21" s="44"/>
      <c r="J21" s="44"/>
      <c r="K21" s="45"/>
    </row>
    <row r="22" spans="2:11" x14ac:dyDescent="0.3">
      <c r="B22" s="5">
        <v>10001747</v>
      </c>
      <c r="C22" s="8" t="s">
        <v>14</v>
      </c>
      <c r="D22" s="23" t="str">
        <f>IF($B$1="Deutsch",text!A10,text!B10)</f>
        <v>OPCUA Server</v>
      </c>
      <c r="E22" s="9" t="s">
        <v>75</v>
      </c>
      <c r="F22" s="9">
        <v>8</v>
      </c>
      <c r="G22" s="20">
        <v>0</v>
      </c>
      <c r="H22" s="44" t="str">
        <f>IF(OR(G22&gt;1,G22&lt;0),IF($B$1="Deutsch",text!$A$2,text!$B$2),"")</f>
        <v/>
      </c>
      <c r="I22" s="44"/>
      <c r="J22" s="44"/>
      <c r="K22" s="45"/>
    </row>
    <row r="23" spans="2:11" s="1" customFormat="1" x14ac:dyDescent="0.3">
      <c r="B23" s="5">
        <v>10001746</v>
      </c>
      <c r="C23" s="18" t="s">
        <v>80</v>
      </c>
      <c r="D23" s="23" t="s">
        <v>81</v>
      </c>
      <c r="E23" s="9" t="s">
        <v>82</v>
      </c>
      <c r="F23" s="9">
        <v>7</v>
      </c>
      <c r="G23" s="20">
        <v>0</v>
      </c>
      <c r="H23" s="44" t="str">
        <f>IF(OR(G23&gt;1,G23&lt;0),IF($B$1="Deutsch",text!$A$2,text!$B$2),"")</f>
        <v/>
      </c>
      <c r="I23" s="44"/>
      <c r="J23" s="44"/>
      <c r="K23" s="45"/>
    </row>
    <row r="24" spans="2:11" x14ac:dyDescent="0.3">
      <c r="B24" s="5">
        <v>10001741</v>
      </c>
      <c r="C24" s="8" t="s">
        <v>18</v>
      </c>
      <c r="D24" s="23" t="str">
        <f>IF($B$1="Deutsch",text!A12,text!B12)</f>
        <v>1 physikalische Achse (inkl. PtP Funktion)</v>
      </c>
      <c r="E24" s="9" t="s">
        <v>76</v>
      </c>
      <c r="F24" s="9">
        <v>1</v>
      </c>
      <c r="G24" s="20">
        <v>0</v>
      </c>
      <c r="H24" s="44" t="str">
        <f>IF(AND(G14&gt;0,G15&lt;1,G24&gt;0),IF(B1="Deutsch",text!A23,text!B23),"")&amp;IF(OR(G24&lt;0,G24&gt;24),IF(B1="Deutsch",text!A24,text!B24),"")</f>
        <v/>
      </c>
      <c r="I24" s="44"/>
      <c r="J24" s="44"/>
      <c r="K24" s="45"/>
    </row>
    <row r="25" spans="2:11" x14ac:dyDescent="0.3">
      <c r="B25" s="5">
        <v>10001743</v>
      </c>
      <c r="C25" s="8" t="s">
        <v>19</v>
      </c>
      <c r="D25" s="23" t="str">
        <f>IF($B$1="Deutsch",text!A13,text!B13)</f>
        <v>MCX Bahnverbunde</v>
      </c>
      <c r="E25" s="9" t="s">
        <v>77</v>
      </c>
      <c r="F25" s="9">
        <v>4</v>
      </c>
      <c r="G25" s="20">
        <v>0</v>
      </c>
      <c r="H25" s="44" t="str">
        <f>IF(AND(G24&lt;2,G25&gt;0),IF($B$1="Deutsch",text!A25,text!B25),"")&amp;IF(OR(G25&lt;0,G25&gt;1),IF($B$1="Deutsch",text!A2,text!B2),"")</f>
        <v/>
      </c>
      <c r="I25" s="44"/>
      <c r="J25" s="44"/>
      <c r="K25" s="45"/>
    </row>
    <row r="26" spans="2:11" x14ac:dyDescent="0.3">
      <c r="B26" s="5">
        <v>10001742</v>
      </c>
      <c r="C26" s="8" t="s">
        <v>21</v>
      </c>
      <c r="D26" s="23" t="str">
        <f>IF($B$1="Deutsch",text!A15,text!B15)</f>
        <v>MCX Technoverbunde</v>
      </c>
      <c r="E26" s="9" t="s">
        <v>78</v>
      </c>
      <c r="F26" s="9">
        <v>3</v>
      </c>
      <c r="G26" s="20">
        <v>0</v>
      </c>
      <c r="H26" s="44" t="str">
        <f>IF(OR(G26&gt;1,G26&lt;0),IF($B$1="Deutsch",text!$A$2,text!$B$2),"")</f>
        <v/>
      </c>
      <c r="I26" s="44"/>
      <c r="J26" s="44"/>
      <c r="K26" s="45"/>
    </row>
    <row r="27" spans="2:11" ht="15" thickBot="1" x14ac:dyDescent="0.35">
      <c r="B27" s="7">
        <v>10001757</v>
      </c>
      <c r="C27" s="10" t="s">
        <v>20</v>
      </c>
      <c r="D27" s="24" t="str">
        <f>IF($B$1="Deutsch",text!A14,text!B14)</f>
        <v>Einfache Software Pos.Fkt. bis 16 Achsen über JX3-IO-Module</v>
      </c>
      <c r="E27" s="17" t="s">
        <v>79</v>
      </c>
      <c r="F27" s="17">
        <v>18</v>
      </c>
      <c r="G27" s="21">
        <v>0</v>
      </c>
      <c r="H27" s="46" t="str">
        <f>IF(OR(G27&gt;1,G27&lt;0),IF($B$1="Deutsch",text!$A$2,text!$B$2),"")</f>
        <v/>
      </c>
      <c r="I27" s="46"/>
      <c r="J27" s="46"/>
      <c r="K27" s="47"/>
    </row>
    <row r="29" spans="2:11" x14ac:dyDescent="0.3">
      <c r="B29" t="str">
        <f>IF($B$1="Deutsch",text!A26,text!B26)</f>
        <v>Artikelbezeichnung</v>
      </c>
      <c r="C29" s="25" t="str">
        <f>IF(G14&gt;0,C14&amp;"-",)&amp;IF(G24&gt;0,E24,)&amp;IF(G24&gt;0,"_"&amp;G24&amp;"-",)&amp;IF(G26&gt;0,E26&amp;"-",)&amp;IF(G25&gt;0,E25&amp;"-",)&amp;IF(G15&gt;0,E15&amp;"-",)&amp;IF(G23&gt;0,E23&amp;"-",)&amp;IF(G22&gt;0,E22&amp;"-",)&amp;IF(G20&gt;0,E20&amp;"-",)&amp;IF(G18&gt;0,E18&amp;"-",)&amp;IF(G19&gt;0,E19&amp;"-",)&amp;IF(G17&gt;0,E17&amp;"-",)&amp;IF(G16&gt;0,E16&amp;"-",)&amp;IF(G21&gt;0,E21&amp;"-",)&amp;IF(G27&gt;0,E27,)</f>
        <v>JC-440EXT-</v>
      </c>
    </row>
    <row r="30" spans="2:11" x14ac:dyDescent="0.3">
      <c r="D30" s="1"/>
      <c r="E30" s="1"/>
    </row>
    <row r="32" spans="2:11" x14ac:dyDescent="0.3">
      <c r="B32" s="2"/>
      <c r="C32" s="1"/>
    </row>
    <row r="34" spans="2:2" x14ac:dyDescent="0.3">
      <c r="B34" s="1"/>
    </row>
  </sheetData>
  <sheetProtection algorithmName="SHA-512" hashValue="aR18toZbNyE1z6xnGkb1JoG0DEHNniL5ekEfC9VPojCOgbx1fM7/xNXAC3DKWJRdip2EshE8fGiwoC4zX/25OA==" saltValue="a1aqUjtHEMEIOLz5vpRGcg==" spinCount="100000" sheet="1" objects="1" scenarios="1"/>
  <protectedRanges>
    <protectedRange sqref="G14:G27" name="ANzahl"/>
    <protectedRange sqref="B1" name="Sprachauswahl"/>
  </protectedRanges>
  <mergeCells count="17">
    <mergeCell ref="H27:K27"/>
    <mergeCell ref="H17:K17"/>
    <mergeCell ref="H18:K18"/>
    <mergeCell ref="H20:K20"/>
    <mergeCell ref="H21:K21"/>
    <mergeCell ref="H26:K26"/>
    <mergeCell ref="H22:K22"/>
    <mergeCell ref="H19:K19"/>
    <mergeCell ref="H24:K24"/>
    <mergeCell ref="H25:K25"/>
    <mergeCell ref="H23:K23"/>
    <mergeCell ref="B3:I3"/>
    <mergeCell ref="B11:I11"/>
    <mergeCell ref="H13:K13"/>
    <mergeCell ref="H14:K14"/>
    <mergeCell ref="H16:K16"/>
    <mergeCell ref="H15:K15"/>
  </mergeCells>
  <conditionalFormatting sqref="G26:G27 G14:G22">
    <cfRule type="expression" dxfId="5" priority="7">
      <formula>OR(G14&lt;0,G14&gt;1)</formula>
    </cfRule>
  </conditionalFormatting>
  <conditionalFormatting sqref="G25">
    <cfRule type="expression" dxfId="4" priority="2">
      <formula>OR(G25&lt;0,G25&gt;1)</formula>
    </cfRule>
  </conditionalFormatting>
  <conditionalFormatting sqref="G25">
    <cfRule type="expression" dxfId="3" priority="4">
      <formula>AND(G25&gt;0,G24&lt;2)</formula>
    </cfRule>
  </conditionalFormatting>
  <conditionalFormatting sqref="G24">
    <cfRule type="expression" dxfId="2" priority="14">
      <formula>OR($G$24&lt;0,$G$24&gt;24)</formula>
    </cfRule>
    <cfRule type="expression" dxfId="1" priority="15">
      <formula>AND($G$14&gt;0,G$15&lt;1,$G$24&gt;0)</formula>
    </cfRule>
  </conditionalFormatting>
  <conditionalFormatting sqref="G23">
    <cfRule type="expression" dxfId="0" priority="1">
      <formula>OR(G23&lt;0,G23&gt;1)</formula>
    </cfRule>
  </conditionalFormatting>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text!$A$1:$B$1</xm:f>
          </x14:formula1>
          <xm:sqref>B1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B26"/>
  <sheetViews>
    <sheetView topLeftCell="C1" workbookViewId="0">
      <selection activeCell="E18" sqref="E18"/>
    </sheetView>
  </sheetViews>
  <sheetFormatPr baseColWidth="10" defaultRowHeight="14.4" x14ac:dyDescent="0.3"/>
  <cols>
    <col min="1" max="1" width="37.6640625" hidden="1" customWidth="1"/>
    <col min="2" max="2" width="30.77734375" hidden="1" customWidth="1"/>
  </cols>
  <sheetData>
    <row r="1" spans="1:2" ht="15" x14ac:dyDescent="0.25">
      <c r="A1" t="s">
        <v>28</v>
      </c>
      <c r="B1" t="s">
        <v>44</v>
      </c>
    </row>
    <row r="2" spans="1:2" ht="15" x14ac:dyDescent="0.25">
      <c r="A2" t="s">
        <v>29</v>
      </c>
      <c r="B2" t="s">
        <v>30</v>
      </c>
    </row>
    <row r="3" spans="1:2" ht="15" x14ac:dyDescent="0.25">
      <c r="A3" s="6" t="s">
        <v>4</v>
      </c>
      <c r="B3" t="s">
        <v>31</v>
      </c>
    </row>
    <row r="4" spans="1:2" ht="15" x14ac:dyDescent="0.25">
      <c r="A4" s="6" t="s">
        <v>6</v>
      </c>
      <c r="B4" t="s">
        <v>56</v>
      </c>
    </row>
    <row r="5" spans="1:2" x14ac:dyDescent="0.3">
      <c r="A5" s="1" t="s">
        <v>33</v>
      </c>
      <c r="B5" t="s">
        <v>32</v>
      </c>
    </row>
    <row r="6" spans="1:2" x14ac:dyDescent="0.3">
      <c r="A6" s="6" t="s">
        <v>60</v>
      </c>
      <c r="B6" s="6" t="s">
        <v>59</v>
      </c>
    </row>
    <row r="7" spans="1:2" ht="15" x14ac:dyDescent="0.25">
      <c r="A7" s="6" t="s">
        <v>10</v>
      </c>
      <c r="B7" s="6" t="s">
        <v>34</v>
      </c>
    </row>
    <row r="8" spans="1:2" ht="15" x14ac:dyDescent="0.25">
      <c r="A8" s="6" t="s">
        <v>58</v>
      </c>
      <c r="B8" s="6" t="s">
        <v>35</v>
      </c>
    </row>
    <row r="9" spans="1:2" ht="15" x14ac:dyDescent="0.25">
      <c r="A9" s="6" t="s">
        <v>13</v>
      </c>
      <c r="B9" s="6" t="s">
        <v>36</v>
      </c>
    </row>
    <row r="10" spans="1:2" ht="15" x14ac:dyDescent="0.25">
      <c r="A10" s="6" t="s">
        <v>15</v>
      </c>
      <c r="B10" s="6" t="s">
        <v>37</v>
      </c>
    </row>
    <row r="11" spans="1:2" ht="15" x14ac:dyDescent="0.25">
      <c r="A11" s="6" t="s">
        <v>17</v>
      </c>
      <c r="B11" s="6" t="s">
        <v>55</v>
      </c>
    </row>
    <row r="12" spans="1:2" ht="15" x14ac:dyDescent="0.25">
      <c r="A12" s="6" t="s">
        <v>24</v>
      </c>
      <c r="B12" s="6" t="s">
        <v>38</v>
      </c>
    </row>
    <row r="13" spans="1:2" ht="15" x14ac:dyDescent="0.25">
      <c r="A13" s="6" t="s">
        <v>41</v>
      </c>
      <c r="B13" s="6" t="s">
        <v>39</v>
      </c>
    </row>
    <row r="14" spans="1:2" x14ac:dyDescent="0.3">
      <c r="A14" s="6" t="s">
        <v>57</v>
      </c>
      <c r="B14" s="9" t="s">
        <v>54</v>
      </c>
    </row>
    <row r="15" spans="1:2" ht="15" x14ac:dyDescent="0.25">
      <c r="A15" s="6" t="s">
        <v>42</v>
      </c>
      <c r="B15" t="s">
        <v>40</v>
      </c>
    </row>
    <row r="16" spans="1:2" x14ac:dyDescent="0.3">
      <c r="A16" t="s">
        <v>23</v>
      </c>
      <c r="B16" t="s">
        <v>43</v>
      </c>
    </row>
    <row r="17" spans="1:2" ht="15" x14ac:dyDescent="0.25">
      <c r="A17" s="1" t="s">
        <v>1</v>
      </c>
      <c r="B17" t="s">
        <v>45</v>
      </c>
    </row>
    <row r="18" spans="1:2" ht="15" x14ac:dyDescent="0.25">
      <c r="A18" s="1" t="s">
        <v>25</v>
      </c>
      <c r="B18" t="s">
        <v>46</v>
      </c>
    </row>
    <row r="19" spans="1:2" ht="15" x14ac:dyDescent="0.25">
      <c r="A19" s="1" t="s">
        <v>26</v>
      </c>
      <c r="B19" t="s">
        <v>47</v>
      </c>
    </row>
    <row r="20" spans="1:2" ht="15" x14ac:dyDescent="0.25">
      <c r="A20" s="1" t="s">
        <v>2</v>
      </c>
      <c r="B20" t="s">
        <v>49</v>
      </c>
    </row>
    <row r="21" spans="1:2" ht="15" x14ac:dyDescent="0.25">
      <c r="A21" s="1" t="s">
        <v>22</v>
      </c>
      <c r="B21" t="s">
        <v>48</v>
      </c>
    </row>
    <row r="22" spans="1:2" ht="15" x14ac:dyDescent="0.25">
      <c r="A22" s="1" t="s">
        <v>27</v>
      </c>
      <c r="B22" s="1" t="s">
        <v>61</v>
      </c>
    </row>
    <row r="23" spans="1:2" x14ac:dyDescent="0.3">
      <c r="A23" s="1" t="s">
        <v>51</v>
      </c>
      <c r="B23" s="1" t="s">
        <v>50</v>
      </c>
    </row>
    <row r="24" spans="1:2" ht="15" x14ac:dyDescent="0.25">
      <c r="A24" s="1" t="s">
        <v>64</v>
      </c>
      <c r="B24" t="s">
        <v>65</v>
      </c>
    </row>
    <row r="25" spans="1:2" x14ac:dyDescent="0.3">
      <c r="A25" s="1" t="s">
        <v>67</v>
      </c>
      <c r="B25" s="1" t="s">
        <v>87</v>
      </c>
    </row>
    <row r="26" spans="1:2" s="1" customFormat="1" ht="15" x14ac:dyDescent="0.25">
      <c r="A26" s="1" t="s">
        <v>85</v>
      </c>
      <c r="B26" s="1" t="s">
        <v>86</v>
      </c>
    </row>
  </sheetData>
  <sheetProtection algorithmName="SHA-512" hashValue="z+A0AxcLvVPD0LYsdJI90gcBdyVwIlDsUZMTYDHRLOPbOIbPAfjv3Ee+CL4PQZqQnI/AMzh7LqOAfnfZYkez1g==" saltValue="MfgAPi6XuDs84g2ZBzfX3w==" spinCount="100000" sheet="1" objects="1" scenarios="1"/>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0672ed83a724cdbb1c25b8b1aea6ffd xmlns="6c2d638d-2658-485f-88c2-73017d6b137e">
      <Terms xmlns="http://schemas.microsoft.com/office/infopath/2007/PartnerControls"/>
    </i0672ed83a724cdbb1c25b8b1aea6ffd>
    <_Status xmlns="http://schemas.microsoft.com/sharepoint/v3/fields">Draft</_Status>
    <Current_x0020_Version xmlns="6c2d638d-2658-485f-88c2-73017d6b137e" xsi:nil="true"/>
    <RoutingRuleDescription xmlns="http://schemas.microsoft.com/sharepoint/v3">Konfigurator zur Heruasgabe an Kunden. Ohne Preise. Deutsch und Englisch.</RoutingRuleDescription>
    <TaxCatchAll xmlns="1e432884-3f0d-4b19-aeb0-62efe1503ca0"/>
  </documentManagement>
</p:properties>
</file>

<file path=customXml/item2.xml><?xml version="1.0" encoding="utf-8"?>
<ct:contentTypeSchema xmlns:ct="http://schemas.microsoft.com/office/2006/metadata/contentType" xmlns:ma="http://schemas.microsoft.com/office/2006/metadata/properties/metaAttributes" ct:_="" ma:_="" ma:contentTypeName="New Document" ma:contentTypeID="0x010100DA45FB053E530E418461BFA15AC7AD00" ma:contentTypeVersion="28" ma:contentTypeDescription="Create a new document." ma:contentTypeScope="" ma:versionID="4bf6408115c331ceeaa068db901f85d3">
  <xsd:schema xmlns:xsd="http://www.w3.org/2001/XMLSchema" xmlns:xs="http://www.w3.org/2001/XMLSchema" xmlns:p="http://schemas.microsoft.com/office/2006/metadata/properties" xmlns:ns1="http://schemas.microsoft.com/sharepoint/v3" xmlns:ns2="1e432884-3f0d-4b19-aeb0-62efe1503ca0" xmlns:ns3="6c2d638d-2658-485f-88c2-73017d6b137e" xmlns:ns5="http://schemas.microsoft.com/sharepoint/v3/fields" xmlns:ns6="e5d5a82c-1e1e-452b-b7f0-63bd395c5ad3" xmlns:ns7="91e42451-d9a3-4923-9b38-10d14cf9a3ee" targetNamespace="http://schemas.microsoft.com/office/2006/metadata/properties" ma:root="true" ma:fieldsID="9e3cf5fc818893b9ccb8ae99a36fa5c1" ns1:_="" ns2:_="" ns3:_="" ns5:_="" ns6:_="" ns7:_="">
    <xsd:import namespace="http://schemas.microsoft.com/sharepoint/v3"/>
    <xsd:import namespace="1e432884-3f0d-4b19-aeb0-62efe1503ca0"/>
    <xsd:import namespace="6c2d638d-2658-485f-88c2-73017d6b137e"/>
    <xsd:import namespace="http://schemas.microsoft.com/sharepoint/v3/fields"/>
    <xsd:import namespace="e5d5a82c-1e1e-452b-b7f0-63bd395c5ad3"/>
    <xsd:import namespace="91e42451-d9a3-4923-9b38-10d14cf9a3ee"/>
    <xsd:element name="properties">
      <xsd:complexType>
        <xsd:sequence>
          <xsd:element name="documentManagement">
            <xsd:complexType>
              <xsd:all>
                <xsd:element ref="ns2:TaxCatchAll" minOccurs="0"/>
                <xsd:element ref="ns3:i0672ed83a724cdbb1c25b8b1aea6ffd" minOccurs="0"/>
                <xsd:element ref="ns5:_Status" minOccurs="0"/>
                <xsd:element ref="ns1:RoutingRuleDescription" minOccurs="0"/>
                <xsd:element ref="ns3:Current_x0020_Version" minOccurs="0"/>
                <xsd:element ref="ns6:MediaServiceMetadata" minOccurs="0"/>
                <xsd:element ref="ns6:MediaServiceFastMetadata" minOccurs="0"/>
                <xsd:element ref="ns6:MediaServiceAutoTags" minOccurs="0"/>
                <xsd:element ref="ns6:MediaServiceOCR" minOccurs="0"/>
                <xsd:element ref="ns6:MediaServiceGenerationTime" minOccurs="0"/>
                <xsd:element ref="ns6:MediaServiceEventHashCode" minOccurs="0"/>
                <xsd:element ref="ns6:MediaServiceDateTaken" minOccurs="0"/>
                <xsd:element ref="ns6:MediaServiceLocation" minOccurs="0"/>
                <xsd:element ref="ns7:SharedWithUsers" minOccurs="0"/>
                <xsd:element ref="ns7: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2" nillable="true" ma:displayName="Description" ma:description="Short description of document content"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432884-3f0d-4b19-aeb0-62efe1503ca0"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094ddd61-04c3-473f-9dec-1ad1debd227b}" ma:internalName="TaxCatchAll" ma:showField="CatchAllData" ma:web="1a143975-3203-40a3-a9cd-8d66a943b50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c2d638d-2658-485f-88c2-73017d6b137e" elementFormDefault="qualified">
    <xsd:import namespace="http://schemas.microsoft.com/office/2006/documentManagement/types"/>
    <xsd:import namespace="http://schemas.microsoft.com/office/infopath/2007/PartnerControls"/>
    <xsd:element name="i0672ed83a724cdbb1c25b8b1aea6ffd" ma:index="9" nillable="true" ma:displayName="Doc Keywords_0" ma:hidden="true" ma:internalName="i0672ed83a724cdbb1c25b8b1aea6ffd" ma:readOnly="false">
      <xsd:simpleType>
        <xsd:restriction base="dms:Note"/>
      </xsd:simpleType>
    </xsd:element>
    <xsd:element name="Current_x0020_Version" ma:index="13" nillable="true" ma:displayName="Current Version" ma:description="The current version number of the file in SharePoint." ma:internalName="Current_x0020_Vers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format="Dropdown" ma:internalName="_Status" ma:readOnly="false">
      <xsd:simpleType>
        <xsd:restriction base="dms:Choice">
          <xsd:enumeration value="Draft"/>
          <xsd:enumeration value="Review"/>
          <xsd:enumeration value="Final"/>
          <xsd:enumeration value="Expired"/>
        </xsd:restriction>
      </xsd:simpleType>
    </xsd:element>
  </xsd:schema>
  <xsd:schema xmlns:xsd="http://www.w3.org/2001/XMLSchema" xmlns:xs="http://www.w3.org/2001/XMLSchema" xmlns:dms="http://schemas.microsoft.com/office/2006/documentManagement/types" xmlns:pc="http://schemas.microsoft.com/office/infopath/2007/PartnerControls" targetNamespace="e5d5a82c-1e1e-452b-b7f0-63bd395c5ad3"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e42451-d9a3-4923-9b38-10d14cf9a3ee"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9DCEF0-EC57-4456-892C-7C0A51CEBB7E}">
  <ds:schemaRefs>
    <ds:schemaRef ds:uri="http://purl.org/dc/elements/1.1/"/>
    <ds:schemaRef ds:uri="6c2d638d-2658-485f-88c2-73017d6b137e"/>
    <ds:schemaRef ds:uri="http://schemas.microsoft.com/office/2006/metadata/properties"/>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schemas.microsoft.com/sharepoint/v3/fields"/>
    <ds:schemaRef ds:uri="http://schemas.microsoft.com/sharepoint/v3"/>
    <ds:schemaRef ds:uri="http://www.w3.org/XML/1998/namespace"/>
    <ds:schemaRef ds:uri="1a143975-3203-40a3-a9cd-8d66a943b506"/>
    <ds:schemaRef ds:uri="1e432884-3f0d-4b19-aeb0-62efe1503ca0"/>
  </ds:schemaRefs>
</ds:datastoreItem>
</file>

<file path=customXml/itemProps2.xml><?xml version="1.0" encoding="utf-8"?>
<ds:datastoreItem xmlns:ds="http://schemas.openxmlformats.org/officeDocument/2006/customXml" ds:itemID="{C1D4B67F-5FF2-4772-9A21-BFA17DBD17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e432884-3f0d-4b19-aeb0-62efe1503ca0"/>
    <ds:schemaRef ds:uri="6c2d638d-2658-485f-88c2-73017d6b137e"/>
    <ds:schemaRef ds:uri="http://schemas.microsoft.com/sharepoint/v3/fields"/>
    <ds:schemaRef ds:uri="e5d5a82c-1e1e-452b-b7f0-63bd395c5ad3"/>
    <ds:schemaRef ds:uri="91e42451-d9a3-4923-9b38-10d14cf9a3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7EA588-BFF6-42CA-8E13-5EE766A4BE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Info</vt:lpstr>
      <vt:lpstr>JC-440EXT</vt:lpstr>
      <vt:lpstr>text</vt:lpstr>
    </vt:vector>
  </TitlesOfParts>
  <Company>Jetter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Willi Berresheim</dc:creator>
  <cp:lastModifiedBy>Berresheim, Willi</cp:lastModifiedBy>
  <dcterms:created xsi:type="dcterms:W3CDTF">2018-10-16T07:35:24Z</dcterms:created>
  <dcterms:modified xsi:type="dcterms:W3CDTF">2022-02-11T17:33:32Z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0x010100DA45FB053E530E418461BFA15AC7AD00</vt:lpwstr>
  </property>
  <property fmtid="{D5CDD505-2E9C-101B-9397-08002B2CF9AE}" pid="3" name="Doc Keywords">
    <vt:lpwstr/>
  </property>
</Properties>
</file>